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000"/>
  </bookViews>
  <sheets>
    <sheet name="DQE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3" l="1"/>
  <c r="L8" i="3" s="1"/>
  <c r="K10" i="3"/>
  <c r="L10" i="3" s="1"/>
  <c r="K11" i="3"/>
  <c r="L11" i="3" s="1"/>
  <c r="L12" i="3"/>
  <c r="K14" i="3"/>
  <c r="L14" i="3"/>
  <c r="K16" i="3"/>
  <c r="L16" i="3"/>
  <c r="K19" i="3"/>
  <c r="L19" i="3"/>
  <c r="K21" i="3"/>
  <c r="L21" i="3"/>
  <c r="K22" i="3"/>
  <c r="L22" i="3"/>
  <c r="K26" i="3"/>
  <c r="L26" i="3"/>
  <c r="K27" i="3" l="1"/>
  <c r="J27" i="3"/>
  <c r="K5" i="3"/>
  <c r="L5" i="3" s="1"/>
  <c r="L27" i="3" s="1"/>
</calcChain>
</file>

<file path=xl/sharedStrings.xml><?xml version="1.0" encoding="utf-8"?>
<sst xmlns="http://schemas.openxmlformats.org/spreadsheetml/2006/main" count="131" uniqueCount="50">
  <si>
    <t>TYPE</t>
  </si>
  <si>
    <t xml:space="preserve">N° LOT </t>
  </si>
  <si>
    <t>SOUS LOT</t>
  </si>
  <si>
    <t>INTITULE DU LOT</t>
  </si>
  <si>
    <t>QUANTITES  ANNUELLES ESTIMEES</t>
  </si>
  <si>
    <t>ATTRIBUTION</t>
  </si>
  <si>
    <t>ESSAIS</t>
  </si>
  <si>
    <t>MONTANTS HT ANNUELS ESTIMATIFS PAR LOTS</t>
  </si>
  <si>
    <t xml:space="preserve">MONTANTS HT ESTIMATIFS / 4 ANS </t>
  </si>
  <si>
    <t>MONTANTS MAXIMUMS 
HT - TOTALITE DU MARCHE (4ans)</t>
  </si>
  <si>
    <t xml:space="preserve">DMS </t>
  </si>
  <si>
    <t>MONO</t>
  </si>
  <si>
    <t>OUI</t>
  </si>
  <si>
    <t>DMI</t>
  </si>
  <si>
    <t xml:space="preserve">TOTAUX </t>
  </si>
  <si>
    <t>SPECIMENS
DEMANDES</t>
  </si>
  <si>
    <t xml:space="preserve">FOURNITURE DE DISPOSITIFS MEDICAUX STERILES DIVERS POUR LE CHU DE MONTPELLIER ETABLISSEMENT SUPPORT DU GHT DE L’EST HERAULT ET DU SUD AVEYRON
AFFAIRE : 25A0199
Détail des Quantités Estimatives (annexe au Règlement de consultation) </t>
  </si>
  <si>
    <t>BIOPSIE TISSUS MOUS - PISTOLET A BIOPSIE UU AUTOMATIQUE - DOUBLE DECLENCHEMENT - PRELEVEMENT 20MM</t>
  </si>
  <si>
    <t>TAMPONS RADIODETECTABLES POUR CHIRURGIE ROBOTIQUE</t>
  </si>
  <si>
    <t>DIAMETRE 14MM - LONGUEUR 50MM</t>
  </si>
  <si>
    <t>PANSEMENT COMPRESSIF A BALLONNET POUR SITE CHIRURGICAL D'IMPLANTATION DE PACEMAKER OU DAI</t>
  </si>
  <si>
    <t>17X15CM - BALLONNET 120ML</t>
  </si>
  <si>
    <t>DISPOSITIF DE COMPRESSION RADIALE DISTALE A BALLONNET</t>
  </si>
  <si>
    <t>TYPE BRACELET - POUR MAIN DROITE OU MAIN GAUCHE - BALLONNET 78ML</t>
  </si>
  <si>
    <t>INTRODUCTEUR HYDROPHILE POUR VOIE RADIALE DISTALE</t>
  </si>
  <si>
    <t>6F - LONGUEUR 10CM
KIT INCLUANT UN DILATATEUR, UN GUIDE ET UNE AIGUILLE</t>
  </si>
  <si>
    <t>7F - LONGUEUR 10CM
KIT INCLUANT UN DILATATEUR, UN GUIDE ET UNE AIGUILLE</t>
  </si>
  <si>
    <t xml:space="preserve">RADIOLOGIE INTERVENTIONNELLE - INJECTION - SERINGUE DE PRECISION DE 1ML </t>
  </si>
  <si>
    <t>SERINGUE A PISTON FILETE</t>
  </si>
  <si>
    <t>COLLE CHIRURGICALE/DMI/ usage tissulaire, synthétique, liquide à base de cyanoacrylate</t>
  </si>
  <si>
    <t>1,5ml</t>
  </si>
  <si>
    <t>1ml</t>
  </si>
  <si>
    <t>accessoires d'application</t>
  </si>
  <si>
    <t>COLLE/DMI/usage tissulaire, radiologique ou endoscopique à base de cyanoacrylate</t>
  </si>
  <si>
    <t>COLLE/DMI/ EMBOLISATION/ artériel et veineux / synthétique à base de cyanoacrylate</t>
  </si>
  <si>
    <t>volume de 1ml +/-20%</t>
  </si>
  <si>
    <t>COLLE CHIRURGICALE/DMI/ albumine bovine et glutaraldéhyde en seringue</t>
  </si>
  <si>
    <t>10ml</t>
  </si>
  <si>
    <t>5ml</t>
  </si>
  <si>
    <t>2ml</t>
  </si>
  <si>
    <t>AGENT HEMOSTATIQUE/DMI/ matrice de gélatine porcine</t>
  </si>
  <si>
    <t>sans thrombine</t>
  </si>
  <si>
    <t>NON</t>
  </si>
  <si>
    <t>CHIRURGIE</t>
  </si>
  <si>
    <t xml:space="preserve">INTERVENTIONNEL </t>
  </si>
  <si>
    <t>HEMOSTATIQUE</t>
  </si>
  <si>
    <t>Complément de gamme: accessoires d'application</t>
  </si>
  <si>
    <t>PISTOLET DIAMETRE G18 - Llngueur comprise entre  10 et 20CM</t>
  </si>
  <si>
    <t>AIGUILLE COAXIALE - POUR PISTOLET DE G18 et une longueur comprise entre 10 et 20CM</t>
  </si>
  <si>
    <r>
      <rPr>
        <b/>
        <sz val="11"/>
        <color theme="0"/>
        <rFont val="Calibri"/>
        <family val="2"/>
        <scheme val="minor"/>
      </rPr>
      <t>INTITULE SOUS-LOT /DESCRIPTIF TECHNIQUE</t>
    </r>
    <r>
      <rPr>
        <b/>
        <sz val="11"/>
        <color rgb="FFFF0000"/>
        <rFont val="Calibri"/>
        <family val="2"/>
        <scheme val="minor"/>
      </rPr>
      <t xml:space="preserve">
Pour les lots où des dimensions sont mentionnées : une tolérance de + - 10% est acceptée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</si>
</sst>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00FFF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theme="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5">
    <xf numFmtId="0" fontId="0" fillId="0" borderId="0" xfId="0"/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4" fontId="5" fillId="0" borderId="7" xfId="1" applyNumberFormat="1" applyFont="1" applyBorder="1" applyAlignment="1">
      <alignment horizontal="center" vertical="center"/>
    </xf>
    <xf numFmtId="44" fontId="5" fillId="0" borderId="12" xfId="1" applyNumberFormat="1" applyFont="1" applyBorder="1" applyAlignment="1">
      <alignment horizontal="center" vertical="center"/>
    </xf>
    <xf numFmtId="44" fontId="5" fillId="0" borderId="13" xfId="1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44" fontId="5" fillId="0" borderId="8" xfId="1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4" fontId="7" fillId="0" borderId="9" xfId="1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4" fontId="7" fillId="0" borderId="7" xfId="1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0" xfId="0" applyBorder="1"/>
    <xf numFmtId="0" fontId="7" fillId="0" borderId="23" xfId="0" applyFont="1" applyBorder="1" applyAlignment="1">
      <alignment horizontal="center" vertical="center" wrapText="1"/>
    </xf>
    <xf numFmtId="44" fontId="5" fillId="0" borderId="11" xfId="1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center" vertical="center" wrapText="1"/>
    </xf>
    <xf numFmtId="44" fontId="3" fillId="3" borderId="3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4" fontId="7" fillId="2" borderId="9" xfId="1" applyNumberFormat="1" applyFont="1" applyFill="1" applyBorder="1" applyAlignment="1">
      <alignment horizontal="center" vertical="center" wrapText="1"/>
    </xf>
    <xf numFmtId="44" fontId="5" fillId="2" borderId="12" xfId="1" applyNumberFormat="1" applyFont="1" applyFill="1" applyBorder="1" applyAlignment="1">
      <alignment horizontal="center" vertical="center"/>
    </xf>
    <xf numFmtId="44" fontId="5" fillId="2" borderId="13" xfId="1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1" fontId="8" fillId="4" borderId="15" xfId="0" applyNumberFormat="1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1" fontId="8" fillId="4" borderId="16" xfId="0" applyNumberFormat="1" applyFont="1" applyFill="1" applyBorder="1" applyAlignment="1">
      <alignment horizontal="center" vertical="center" wrapText="1"/>
    </xf>
    <xf numFmtId="44" fontId="8" fillId="4" borderId="16" xfId="1" applyFont="1" applyFill="1" applyBorder="1" applyAlignment="1">
      <alignment horizontal="center" vertical="center" wrapText="1"/>
    </xf>
    <xf numFmtId="44" fontId="8" fillId="4" borderId="17" xfId="1" applyFont="1" applyFill="1" applyBorder="1" applyAlignment="1">
      <alignment horizontal="center" vertical="center" wrapText="1"/>
    </xf>
    <xf numFmtId="0" fontId="0" fillId="0" borderId="0" xfId="0" applyFont="1"/>
    <xf numFmtId="0" fontId="0" fillId="4" borderId="0" xfId="0" applyFill="1"/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44" fontId="5" fillId="2" borderId="21" xfId="1" applyNumberFormat="1" applyFont="1" applyFill="1" applyBorder="1" applyAlignment="1">
      <alignment horizontal="center" vertical="center"/>
    </xf>
    <xf numFmtId="44" fontId="5" fillId="2" borderId="25" xfId="1" applyNumberFormat="1" applyFont="1" applyFill="1" applyBorder="1" applyAlignment="1">
      <alignment horizontal="center" vertical="center"/>
    </xf>
    <xf numFmtId="44" fontId="5" fillId="2" borderId="5" xfId="1" applyNumberFormat="1" applyFont="1" applyFill="1" applyBorder="1" applyAlignment="1">
      <alignment horizontal="center" vertical="center"/>
    </xf>
    <xf numFmtId="44" fontId="5" fillId="2" borderId="22" xfId="1" applyNumberFormat="1" applyFont="1" applyFill="1" applyBorder="1" applyAlignment="1">
      <alignment horizontal="center" vertical="center"/>
    </xf>
    <xf numFmtId="44" fontId="5" fillId="2" borderId="11" xfId="1" applyNumberFormat="1" applyFont="1" applyFill="1" applyBorder="1" applyAlignment="1">
      <alignment horizontal="center" vertical="center"/>
    </xf>
    <xf numFmtId="44" fontId="5" fillId="2" borderId="26" xfId="1" applyNumberFormat="1" applyFont="1" applyFill="1" applyBorder="1" applyAlignment="1">
      <alignment horizontal="center" vertical="center"/>
    </xf>
    <xf numFmtId="44" fontId="7" fillId="0" borderId="21" xfId="1" applyNumberFormat="1" applyFont="1" applyBorder="1" applyAlignment="1">
      <alignment horizontal="center" vertical="center" wrapText="1"/>
    </xf>
    <xf numFmtId="44" fontId="7" fillId="0" borderId="5" xfId="1" applyNumberFormat="1" applyFont="1" applyBorder="1" applyAlignment="1">
      <alignment horizontal="center" vertical="center" wrapText="1"/>
    </xf>
    <xf numFmtId="44" fontId="5" fillId="0" borderId="21" xfId="1" applyNumberFormat="1" applyFont="1" applyBorder="1" applyAlignment="1">
      <alignment horizontal="center" vertical="center"/>
    </xf>
    <xf numFmtId="44" fontId="5" fillId="0" borderId="5" xfId="1" applyNumberFormat="1" applyFont="1" applyBorder="1" applyAlignment="1">
      <alignment horizontal="center" vertical="center"/>
    </xf>
    <xf numFmtId="44" fontId="5" fillId="0" borderId="22" xfId="1" applyNumberFormat="1" applyFont="1" applyBorder="1" applyAlignment="1">
      <alignment horizontal="center" vertical="center"/>
    </xf>
    <xf numFmtId="44" fontId="5" fillId="0" borderId="11" xfId="1" applyNumberFormat="1" applyFont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 wrapText="1"/>
    </xf>
    <xf numFmtId="0" fontId="12" fillId="6" borderId="0" xfId="0" applyFont="1" applyFill="1"/>
    <xf numFmtId="44" fontId="5" fillId="2" borderId="30" xfId="1" applyNumberFormat="1" applyFont="1" applyFill="1" applyBorder="1" applyAlignment="1">
      <alignment horizontal="center" vertical="center"/>
    </xf>
    <xf numFmtId="44" fontId="5" fillId="2" borderId="16" xfId="1" applyNumberFormat="1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wrapText="1"/>
    </xf>
    <xf numFmtId="0" fontId="0" fillId="6" borderId="7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0" fillId="6" borderId="0" xfId="0" applyFill="1"/>
    <xf numFmtId="0" fontId="0" fillId="6" borderId="27" xfId="0" applyFont="1" applyFill="1" applyBorder="1"/>
    <xf numFmtId="44" fontId="10" fillId="6" borderId="0" xfId="1" applyFont="1" applyFill="1" applyBorder="1" applyAlignment="1">
      <alignment horizontal="center" vertical="center" wrapText="1"/>
    </xf>
    <xf numFmtId="0" fontId="0" fillId="6" borderId="0" xfId="0" applyFont="1" applyFill="1"/>
    <xf numFmtId="0" fontId="0" fillId="6" borderId="27" xfId="0" applyFill="1" applyBorder="1"/>
    <xf numFmtId="0" fontId="0" fillId="6" borderId="0" xfId="0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0"/>
  <sheetViews>
    <sheetView tabSelected="1" topLeftCell="A10" zoomScale="106" zoomScaleNormal="106" workbookViewId="0">
      <selection activeCell="D6" sqref="D6"/>
    </sheetView>
  </sheetViews>
  <sheetFormatPr baseColWidth="10" defaultRowHeight="15" x14ac:dyDescent="0.25"/>
  <cols>
    <col min="1" max="1" width="7.85546875" customWidth="1"/>
    <col min="2" max="2" width="11.5703125" customWidth="1"/>
    <col min="4" max="4" width="81.7109375" customWidth="1"/>
    <col min="5" max="12" width="51.140625" customWidth="1"/>
    <col min="13" max="66" width="11.42578125" style="89"/>
  </cols>
  <sheetData>
    <row r="1" spans="1:66" ht="15.75" thickBot="1" x14ac:dyDescent="0.3"/>
    <row r="2" spans="1:66" ht="88.5" customHeight="1" thickBot="1" x14ac:dyDescent="0.3">
      <c r="A2" s="60" t="s">
        <v>16</v>
      </c>
      <c r="B2" s="61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66" ht="15.75" thickBot="1" x14ac:dyDescent="0.3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66" s="56" customFormat="1" ht="60" x14ac:dyDescent="0.25">
      <c r="A4" s="51" t="s">
        <v>0</v>
      </c>
      <c r="B4" s="52" t="s">
        <v>1</v>
      </c>
      <c r="C4" s="53" t="s">
        <v>2</v>
      </c>
      <c r="D4" s="52" t="s">
        <v>3</v>
      </c>
      <c r="E4" s="81" t="s">
        <v>49</v>
      </c>
      <c r="F4" s="53" t="s">
        <v>4</v>
      </c>
      <c r="G4" s="53" t="s">
        <v>5</v>
      </c>
      <c r="H4" s="52" t="s">
        <v>15</v>
      </c>
      <c r="I4" s="52" t="s">
        <v>6</v>
      </c>
      <c r="J4" s="54" t="s">
        <v>7</v>
      </c>
      <c r="K4" s="54" t="s">
        <v>8</v>
      </c>
      <c r="L4" s="55" t="s">
        <v>9</v>
      </c>
      <c r="M4" s="90"/>
      <c r="N4" s="91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</row>
    <row r="5" spans="1:66" ht="50.1" customHeight="1" x14ac:dyDescent="0.25">
      <c r="A5" s="31" t="s">
        <v>10</v>
      </c>
      <c r="B5" s="32">
        <v>1</v>
      </c>
      <c r="C5" s="33">
        <v>1</v>
      </c>
      <c r="D5" s="34" t="s">
        <v>17</v>
      </c>
      <c r="E5" s="34" t="s">
        <v>47</v>
      </c>
      <c r="F5" s="34">
        <v>450</v>
      </c>
      <c r="G5" s="35" t="s">
        <v>11</v>
      </c>
      <c r="H5" s="35" t="s">
        <v>12</v>
      </c>
      <c r="I5" s="35" t="s">
        <v>12</v>
      </c>
      <c r="J5" s="69">
        <v>15000</v>
      </c>
      <c r="K5" s="69">
        <f>J5*4</f>
        <v>60000</v>
      </c>
      <c r="L5" s="72">
        <f>K5*2</f>
        <v>120000</v>
      </c>
      <c r="M5" s="94"/>
    </row>
    <row r="6" spans="1:66" ht="50.1" customHeight="1" thickBot="1" x14ac:dyDescent="0.3">
      <c r="A6" s="36" t="s">
        <v>10</v>
      </c>
      <c r="B6" s="37">
        <v>2</v>
      </c>
      <c r="C6" s="37">
        <v>2</v>
      </c>
      <c r="D6" s="38" t="s">
        <v>17</v>
      </c>
      <c r="E6" s="38" t="s">
        <v>48</v>
      </c>
      <c r="F6" s="39">
        <v>200</v>
      </c>
      <c r="G6" s="40" t="s">
        <v>11</v>
      </c>
      <c r="H6" s="40" t="s">
        <v>12</v>
      </c>
      <c r="I6" s="39" t="s">
        <v>12</v>
      </c>
      <c r="J6" s="70"/>
      <c r="K6" s="71"/>
      <c r="L6" s="73"/>
      <c r="M6" s="94"/>
    </row>
    <row r="7" spans="1:66" s="57" customFormat="1" ht="25.5" customHeight="1" thickBot="1" x14ac:dyDescent="0.3">
      <c r="A7" s="64" t="s">
        <v>43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85"/>
      <c r="M7" s="93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</row>
    <row r="8" spans="1:66" ht="50.1" customHeight="1" thickBot="1" x14ac:dyDescent="0.3">
      <c r="A8" s="17" t="s">
        <v>10</v>
      </c>
      <c r="B8" s="18">
        <v>2</v>
      </c>
      <c r="C8" s="18">
        <v>1</v>
      </c>
      <c r="D8" s="22" t="s">
        <v>18</v>
      </c>
      <c r="E8" s="22" t="s">
        <v>19</v>
      </c>
      <c r="F8" s="24">
        <v>2000</v>
      </c>
      <c r="G8" s="8" t="s">
        <v>11</v>
      </c>
      <c r="H8" s="8" t="s">
        <v>12</v>
      </c>
      <c r="I8" s="24" t="s">
        <v>12</v>
      </c>
      <c r="J8" s="16">
        <v>3000</v>
      </c>
      <c r="K8" s="5">
        <f>J8*4</f>
        <v>12000</v>
      </c>
      <c r="L8" s="25">
        <f>K8*2</f>
        <v>24000</v>
      </c>
    </row>
    <row r="9" spans="1:66" s="57" customFormat="1" ht="25.5" customHeight="1" thickBot="1" x14ac:dyDescent="0.3">
      <c r="A9" s="64" t="s">
        <v>44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85"/>
      <c r="M9" s="93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</row>
    <row r="10" spans="1:66" ht="50.1" customHeight="1" x14ac:dyDescent="0.25">
      <c r="A10" s="41" t="s">
        <v>10</v>
      </c>
      <c r="B10" s="20">
        <v>3</v>
      </c>
      <c r="C10" s="21">
        <v>1</v>
      </c>
      <c r="D10" s="42" t="s">
        <v>20</v>
      </c>
      <c r="E10" s="43" t="s">
        <v>21</v>
      </c>
      <c r="F10" s="39">
        <v>30</v>
      </c>
      <c r="G10" s="40" t="s">
        <v>11</v>
      </c>
      <c r="H10" s="40" t="s">
        <v>12</v>
      </c>
      <c r="I10" s="44" t="s">
        <v>12</v>
      </c>
      <c r="J10" s="45">
        <v>2000</v>
      </c>
      <c r="K10" s="46">
        <f t="shared" ref="K10:K11" si="0">J10*4</f>
        <v>8000</v>
      </c>
      <c r="L10" s="47">
        <f>K10*2</f>
        <v>16000</v>
      </c>
    </row>
    <row r="11" spans="1:66" ht="50.1" customHeight="1" x14ac:dyDescent="0.25">
      <c r="A11" s="7" t="s">
        <v>10</v>
      </c>
      <c r="B11" s="12">
        <v>4</v>
      </c>
      <c r="C11" s="12">
        <v>1</v>
      </c>
      <c r="D11" s="26" t="s">
        <v>22</v>
      </c>
      <c r="E11" s="15" t="s">
        <v>23</v>
      </c>
      <c r="F11" s="28">
        <v>30</v>
      </c>
      <c r="G11" s="8" t="s">
        <v>11</v>
      </c>
      <c r="H11" s="8" t="s">
        <v>12</v>
      </c>
      <c r="I11" s="8" t="s">
        <v>12</v>
      </c>
      <c r="J11" s="5">
        <v>1000</v>
      </c>
      <c r="K11" s="5">
        <f t="shared" si="0"/>
        <v>4000</v>
      </c>
      <c r="L11" s="6">
        <f>K11*2</f>
        <v>8000</v>
      </c>
    </row>
    <row r="12" spans="1:66" ht="50.1" customHeight="1" x14ac:dyDescent="0.25">
      <c r="A12" s="48" t="s">
        <v>10</v>
      </c>
      <c r="B12" s="19">
        <v>5</v>
      </c>
      <c r="C12" s="19">
        <v>1</v>
      </c>
      <c r="D12" s="42" t="s">
        <v>24</v>
      </c>
      <c r="E12" s="49" t="s">
        <v>25</v>
      </c>
      <c r="F12" s="42">
        <v>50</v>
      </c>
      <c r="G12" s="40" t="s">
        <v>11</v>
      </c>
      <c r="H12" s="40" t="s">
        <v>12</v>
      </c>
      <c r="I12" s="50" t="s">
        <v>12</v>
      </c>
      <c r="J12" s="69">
        <v>7000</v>
      </c>
      <c r="K12" s="69">
        <v>28000</v>
      </c>
      <c r="L12" s="72">
        <f>K12*2</f>
        <v>56000</v>
      </c>
    </row>
    <row r="13" spans="1:66" ht="50.1" customHeight="1" x14ac:dyDescent="0.25">
      <c r="A13" s="41" t="s">
        <v>10</v>
      </c>
      <c r="B13" s="19">
        <v>5</v>
      </c>
      <c r="C13" s="19">
        <v>2</v>
      </c>
      <c r="D13" s="42" t="s">
        <v>24</v>
      </c>
      <c r="E13" s="49" t="s">
        <v>26</v>
      </c>
      <c r="F13" s="39">
        <v>50</v>
      </c>
      <c r="G13" s="40" t="s">
        <v>11</v>
      </c>
      <c r="H13" s="40" t="s">
        <v>12</v>
      </c>
      <c r="I13" s="44" t="s">
        <v>12</v>
      </c>
      <c r="J13" s="71"/>
      <c r="K13" s="71"/>
      <c r="L13" s="73"/>
    </row>
    <row r="14" spans="1:66" ht="50.1" customHeight="1" thickBot="1" x14ac:dyDescent="0.3">
      <c r="A14" s="11" t="s">
        <v>10</v>
      </c>
      <c r="B14" s="1">
        <v>6</v>
      </c>
      <c r="C14" s="2">
        <v>1</v>
      </c>
      <c r="D14" s="22" t="s">
        <v>27</v>
      </c>
      <c r="E14" s="27" t="s">
        <v>28</v>
      </c>
      <c r="F14" s="15">
        <v>100</v>
      </c>
      <c r="G14" s="8" t="s">
        <v>11</v>
      </c>
      <c r="H14" s="8" t="s">
        <v>12</v>
      </c>
      <c r="I14" s="13" t="s">
        <v>12</v>
      </c>
      <c r="J14" s="14">
        <v>15000</v>
      </c>
      <c r="K14" s="4">
        <f t="shared" ref="K14" si="1">J14*4</f>
        <v>60000</v>
      </c>
      <c r="L14" s="9">
        <f>K14*2</f>
        <v>120000</v>
      </c>
    </row>
    <row r="15" spans="1:66" s="57" customFormat="1" ht="25.5" customHeight="1" thickBot="1" x14ac:dyDescent="0.3">
      <c r="A15" s="64" t="s">
        <v>45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85"/>
      <c r="M15" s="93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  <c r="BM15" s="89"/>
      <c r="BN15" s="89"/>
    </row>
    <row r="16" spans="1:66" ht="50.1" customHeight="1" x14ac:dyDescent="0.25">
      <c r="A16" s="41" t="s">
        <v>13</v>
      </c>
      <c r="B16" s="19">
        <v>7</v>
      </c>
      <c r="C16" s="19">
        <v>1</v>
      </c>
      <c r="D16" s="50" t="s">
        <v>29</v>
      </c>
      <c r="E16" s="50" t="s">
        <v>30</v>
      </c>
      <c r="F16" s="44">
        <v>400</v>
      </c>
      <c r="G16" s="40" t="s">
        <v>11</v>
      </c>
      <c r="H16" s="44" t="s">
        <v>42</v>
      </c>
      <c r="I16" s="44" t="s">
        <v>12</v>
      </c>
      <c r="J16" s="84">
        <v>73560</v>
      </c>
      <c r="K16" s="84">
        <f>J16*4</f>
        <v>294240</v>
      </c>
      <c r="L16" s="83">
        <f>K16*2</f>
        <v>588480</v>
      </c>
    </row>
    <row r="17" spans="1:14" ht="50.1" customHeight="1" x14ac:dyDescent="0.25">
      <c r="A17" s="41" t="s">
        <v>13</v>
      </c>
      <c r="B17" s="19">
        <v>7</v>
      </c>
      <c r="C17" s="19">
        <v>2</v>
      </c>
      <c r="D17" s="50" t="s">
        <v>29</v>
      </c>
      <c r="E17" s="50" t="s">
        <v>31</v>
      </c>
      <c r="F17" s="42">
        <v>200</v>
      </c>
      <c r="G17" s="40" t="s">
        <v>11</v>
      </c>
      <c r="H17" s="44" t="s">
        <v>42</v>
      </c>
      <c r="I17" s="50" t="s">
        <v>12</v>
      </c>
      <c r="J17" s="70"/>
      <c r="K17" s="70"/>
      <c r="L17" s="74"/>
    </row>
    <row r="18" spans="1:14" ht="50.1" customHeight="1" x14ac:dyDescent="0.25">
      <c r="A18" s="41" t="s">
        <v>13</v>
      </c>
      <c r="B18" s="20">
        <v>7</v>
      </c>
      <c r="C18" s="21">
        <v>3</v>
      </c>
      <c r="D18" s="50" t="s">
        <v>29</v>
      </c>
      <c r="E18" s="42" t="s">
        <v>32</v>
      </c>
      <c r="F18" s="42">
        <v>1</v>
      </c>
      <c r="G18" s="40" t="s">
        <v>11</v>
      </c>
      <c r="H18" s="44" t="s">
        <v>42</v>
      </c>
      <c r="I18" s="50" t="s">
        <v>12</v>
      </c>
      <c r="J18" s="71"/>
      <c r="K18" s="71"/>
      <c r="L18" s="73"/>
    </row>
    <row r="19" spans="1:14" ht="50.1" customHeight="1" x14ac:dyDescent="0.25">
      <c r="A19" s="11" t="s">
        <v>13</v>
      </c>
      <c r="B19" s="1">
        <v>8</v>
      </c>
      <c r="C19" s="2">
        <v>1</v>
      </c>
      <c r="D19" s="3" t="s">
        <v>33</v>
      </c>
      <c r="E19" s="86" t="s">
        <v>13</v>
      </c>
      <c r="F19" s="87">
        <v>180</v>
      </c>
      <c r="G19" s="8" t="s">
        <v>11</v>
      </c>
      <c r="H19" s="13" t="s">
        <v>42</v>
      </c>
      <c r="I19" s="13" t="s">
        <v>12</v>
      </c>
      <c r="J19" s="75">
        <v>22248</v>
      </c>
      <c r="K19" s="77">
        <f t="shared" ref="K19:K21" si="2">J19*4</f>
        <v>88992</v>
      </c>
      <c r="L19" s="79">
        <f>K19*2</f>
        <v>177984</v>
      </c>
      <c r="N19" s="82"/>
    </row>
    <row r="20" spans="1:14" ht="50.1" customHeight="1" thickBot="1" x14ac:dyDescent="0.3">
      <c r="A20" s="11" t="s">
        <v>13</v>
      </c>
      <c r="B20" s="58">
        <v>8</v>
      </c>
      <c r="C20" s="59">
        <v>2</v>
      </c>
      <c r="D20" s="3" t="s">
        <v>33</v>
      </c>
      <c r="E20" s="88" t="s">
        <v>46</v>
      </c>
      <c r="F20" s="87">
        <v>180</v>
      </c>
      <c r="G20" s="8" t="s">
        <v>11</v>
      </c>
      <c r="H20" s="13" t="s">
        <v>42</v>
      </c>
      <c r="I20" s="13" t="s">
        <v>12</v>
      </c>
      <c r="J20" s="76"/>
      <c r="K20" s="78"/>
      <c r="L20" s="80"/>
      <c r="N20" s="82"/>
    </row>
    <row r="21" spans="1:14" ht="50.1" customHeight="1" x14ac:dyDescent="0.25">
      <c r="A21" s="11" t="s">
        <v>13</v>
      </c>
      <c r="B21" s="12">
        <v>9</v>
      </c>
      <c r="C21" s="12">
        <v>1</v>
      </c>
      <c r="D21" s="3" t="s">
        <v>34</v>
      </c>
      <c r="E21" s="10" t="s">
        <v>35</v>
      </c>
      <c r="F21" s="15">
        <v>80</v>
      </c>
      <c r="G21" s="8" t="s">
        <v>11</v>
      </c>
      <c r="H21" s="13" t="s">
        <v>42</v>
      </c>
      <c r="I21" s="13" t="s">
        <v>12</v>
      </c>
      <c r="J21" s="14">
        <v>9408</v>
      </c>
      <c r="K21" s="4">
        <f t="shared" si="2"/>
        <v>37632</v>
      </c>
      <c r="L21" s="9">
        <f>K21*2</f>
        <v>75264</v>
      </c>
    </row>
    <row r="22" spans="1:14" ht="50.1" customHeight="1" x14ac:dyDescent="0.25">
      <c r="A22" s="41" t="s">
        <v>13</v>
      </c>
      <c r="B22" s="20">
        <v>10</v>
      </c>
      <c r="C22" s="21">
        <v>1</v>
      </c>
      <c r="D22" s="50" t="s">
        <v>36</v>
      </c>
      <c r="E22" s="50" t="s">
        <v>37</v>
      </c>
      <c r="F22" s="42">
        <v>220</v>
      </c>
      <c r="G22" s="40" t="s">
        <v>11</v>
      </c>
      <c r="H22" s="44" t="s">
        <v>42</v>
      </c>
      <c r="I22" s="50" t="s">
        <v>12</v>
      </c>
      <c r="J22" s="69">
        <v>275774</v>
      </c>
      <c r="K22" s="69">
        <f>J22*4</f>
        <v>1103096</v>
      </c>
      <c r="L22" s="72">
        <f>K22*2</f>
        <v>2206192</v>
      </c>
    </row>
    <row r="23" spans="1:14" ht="50.1" customHeight="1" x14ac:dyDescent="0.25">
      <c r="A23" s="41" t="s">
        <v>13</v>
      </c>
      <c r="B23" s="20">
        <v>10</v>
      </c>
      <c r="C23" s="21">
        <v>2</v>
      </c>
      <c r="D23" s="50" t="s">
        <v>36</v>
      </c>
      <c r="E23" s="50" t="s">
        <v>38</v>
      </c>
      <c r="F23" s="42">
        <v>100</v>
      </c>
      <c r="G23" s="40" t="s">
        <v>11</v>
      </c>
      <c r="H23" s="44" t="s">
        <v>42</v>
      </c>
      <c r="I23" s="50" t="s">
        <v>12</v>
      </c>
      <c r="J23" s="70"/>
      <c r="K23" s="70"/>
      <c r="L23" s="74"/>
    </row>
    <row r="24" spans="1:14" ht="50.1" customHeight="1" x14ac:dyDescent="0.25">
      <c r="A24" s="41" t="s">
        <v>13</v>
      </c>
      <c r="B24" s="20">
        <v>10</v>
      </c>
      <c r="C24" s="21">
        <v>3</v>
      </c>
      <c r="D24" s="50" t="s">
        <v>36</v>
      </c>
      <c r="E24" s="50" t="s">
        <v>39</v>
      </c>
      <c r="F24" s="44">
        <v>20</v>
      </c>
      <c r="G24" s="40" t="s">
        <v>11</v>
      </c>
      <c r="H24" s="44" t="s">
        <v>42</v>
      </c>
      <c r="I24" s="44" t="s">
        <v>12</v>
      </c>
      <c r="J24" s="70"/>
      <c r="K24" s="70"/>
      <c r="L24" s="74"/>
    </row>
    <row r="25" spans="1:14" ht="50.1" customHeight="1" x14ac:dyDescent="0.25">
      <c r="A25" s="41" t="s">
        <v>13</v>
      </c>
      <c r="B25" s="20">
        <v>10</v>
      </c>
      <c r="C25" s="21">
        <v>4</v>
      </c>
      <c r="D25" s="50" t="s">
        <v>36</v>
      </c>
      <c r="E25" s="42" t="s">
        <v>32</v>
      </c>
      <c r="F25" s="44">
        <v>1</v>
      </c>
      <c r="G25" s="40" t="s">
        <v>11</v>
      </c>
      <c r="H25" s="44" t="s">
        <v>42</v>
      </c>
      <c r="I25" s="44" t="s">
        <v>12</v>
      </c>
      <c r="J25" s="71"/>
      <c r="K25" s="71"/>
      <c r="L25" s="73"/>
    </row>
    <row r="26" spans="1:14" ht="50.1" customHeight="1" thickBot="1" x14ac:dyDescent="0.3">
      <c r="A26" s="11" t="s">
        <v>13</v>
      </c>
      <c r="B26" s="1">
        <v>11</v>
      </c>
      <c r="C26" s="2">
        <v>1</v>
      </c>
      <c r="D26" s="3" t="s">
        <v>40</v>
      </c>
      <c r="E26" s="22" t="s">
        <v>41</v>
      </c>
      <c r="F26" s="13">
        <v>300</v>
      </c>
      <c r="G26" s="8" t="s">
        <v>11</v>
      </c>
      <c r="H26" s="13" t="s">
        <v>42</v>
      </c>
      <c r="I26" s="13" t="s">
        <v>12</v>
      </c>
      <c r="J26" s="14">
        <v>39630</v>
      </c>
      <c r="K26" s="4">
        <f t="shared" ref="K26" si="3">J26*4</f>
        <v>158520</v>
      </c>
      <c r="L26" s="9">
        <f>K26*2</f>
        <v>317040</v>
      </c>
    </row>
    <row r="27" spans="1:14" ht="15.75" thickBot="1" x14ac:dyDescent="0.3">
      <c r="A27" s="66" t="s">
        <v>14</v>
      </c>
      <c r="B27" s="67"/>
      <c r="C27" s="67"/>
      <c r="D27" s="67"/>
      <c r="E27" s="67"/>
      <c r="F27" s="67"/>
      <c r="G27" s="67"/>
      <c r="H27" s="67"/>
      <c r="I27" s="68"/>
      <c r="J27" s="29">
        <f>SUM(J5:J26)</f>
        <v>463620</v>
      </c>
      <c r="K27" s="29">
        <f>SUM(K5:K26)</f>
        <v>1854480</v>
      </c>
      <c r="L27" s="30">
        <f>SUM(L5:L26)</f>
        <v>3708960</v>
      </c>
    </row>
    <row r="30" spans="1:14" x14ac:dyDescent="0.25">
      <c r="L30" s="23"/>
    </row>
  </sheetData>
  <mergeCells count="21">
    <mergeCell ref="L22:L25"/>
    <mergeCell ref="L16:L18"/>
    <mergeCell ref="L12:L13"/>
    <mergeCell ref="J19:J20"/>
    <mergeCell ref="K19:K20"/>
    <mergeCell ref="L19:L20"/>
    <mergeCell ref="A2:L2"/>
    <mergeCell ref="A3:L3"/>
    <mergeCell ref="A27:I27"/>
    <mergeCell ref="J5:J6"/>
    <mergeCell ref="K5:K6"/>
    <mergeCell ref="L5:L6"/>
    <mergeCell ref="J12:J13"/>
    <mergeCell ref="K12:K13"/>
    <mergeCell ref="J16:J18"/>
    <mergeCell ref="A7:L7"/>
    <mergeCell ref="A9:L9"/>
    <mergeCell ref="A15:L15"/>
    <mergeCell ref="K16:K18"/>
    <mergeCell ref="J22:J25"/>
    <mergeCell ref="K22:K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2025-07-23T13:39:40Z</dcterms:modified>
</cp:coreProperties>
</file>